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dlowj\Documents\"/>
    </mc:Choice>
  </mc:AlternateContent>
  <xr:revisionPtr revIDLastSave="0" documentId="13_ncr:1_{FF4365E2-26CB-4128-BB4A-04602349558F}" xr6:coauthVersionLast="45" xr6:coauthVersionMax="45" xr10:uidLastSave="{00000000-0000-0000-0000-000000000000}"/>
  <bookViews>
    <workbookView xWindow="-108" yWindow="-108" windowWidth="23256" windowHeight="12576" xr2:uid="{E11773AA-D11E-4CD4-81A3-236BE45395F9}"/>
  </bookViews>
  <sheets>
    <sheet name="APPG P&amp;L" sheetId="2" r:id="rId1"/>
    <sheet name="List of APPG Fees" sheetId="5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Order2" hidden="1">255</definedName>
    <definedName name="_Parse_In" hidden="1">#REF!</definedName>
    <definedName name="_xlcn.WorksheetConnection_T9A2C161" hidden="1">#REF!</definedName>
    <definedName name="Allow_Balancing_Transactions">#REF!</definedName>
    <definedName name="Business_Unit">#REF!</definedName>
    <definedName name="Date">#REF!</definedName>
    <definedName name="EndDate">[1]Variables!$C$24</definedName>
    <definedName name="FY">[2]DATA!$C$3:$C$6</definedName>
    <definedName name="index">#REF!</definedName>
    <definedName name="Journal_Description">#REF!</definedName>
    <definedName name="Journal_Source">#REF!</definedName>
    <definedName name="Journal_Type">#REF!</definedName>
    <definedName name="Month">[2]DATA!$B$3:$B$16</definedName>
    <definedName name="NEw">#REF!</definedName>
    <definedName name="Period">#REF!</definedName>
    <definedName name="Period_Rates_Export_File_Name">#REF!</definedName>
    <definedName name="Preparer">[2]DATA!$D$3:$D$6</definedName>
    <definedName name="_xlnm.Print_Area" localSheetId="0">'APPG P&amp;L'!$A$1:$O$41</definedName>
    <definedName name="Provisional_Poasting">#REF!</definedName>
    <definedName name="Reviewer">[2]DATA!$E$3:$E$5</definedName>
    <definedName name="SUB_MAPKEY">'[3]CONSOL ETB'!$AQ:$AQ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2" l="1"/>
  <c r="F13" i="2" l="1"/>
  <c r="D16" i="2" l="1"/>
  <c r="F16" i="2"/>
  <c r="E17" i="5" l="1"/>
  <c r="C19" i="5" l="1"/>
  <c r="D5" i="2" s="1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19" i="5" l="1"/>
  <c r="F5" i="2" s="1"/>
  <c r="F7" i="2" s="1"/>
  <c r="F9" i="2" s="1"/>
  <c r="C16" i="2" l="1"/>
  <c r="D7" i="2"/>
  <c r="D9" i="2" s="1"/>
  <c r="D17" i="2" s="1"/>
  <c r="C7" i="2"/>
  <c r="C9" i="2" s="1"/>
  <c r="D44" i="2" l="1"/>
  <c r="D18" i="2"/>
  <c r="C17" i="2"/>
  <c r="E21" i="2" l="1"/>
  <c r="E20" i="2"/>
  <c r="E15" i="2"/>
  <c r="E8" i="2" l="1"/>
  <c r="E5" i="2" l="1"/>
  <c r="E7" i="2" s="1"/>
  <c r="E9" i="2" s="1"/>
  <c r="F17" i="2"/>
  <c r="D45" i="2" l="1"/>
  <c r="D47" i="2" s="1"/>
  <c r="F18" i="2"/>
  <c r="E12" i="2"/>
  <c r="E14" i="2"/>
  <c r="E13" i="2" l="1"/>
  <c r="E11" i="2" l="1"/>
  <c r="E16" i="2" s="1"/>
  <c r="E17" i="2" s="1"/>
  <c r="E18" i="2" s="1"/>
</calcChain>
</file>

<file path=xl/sharedStrings.xml><?xml version="1.0" encoding="utf-8"?>
<sst xmlns="http://schemas.openxmlformats.org/spreadsheetml/2006/main" count="76" uniqueCount="59">
  <si>
    <t>Budget</t>
  </si>
  <si>
    <t>Comments</t>
  </si>
  <si>
    <t>Income</t>
  </si>
  <si>
    <t>Member</t>
  </si>
  <si>
    <t>Cost of sales</t>
  </si>
  <si>
    <t>Net income</t>
  </si>
  <si>
    <t>Costs</t>
  </si>
  <si>
    <t>Staff costs</t>
  </si>
  <si>
    <t>Travel &amp; expenses</t>
  </si>
  <si>
    <t>IT</t>
  </si>
  <si>
    <t>Recharges</t>
  </si>
  <si>
    <t>Total costs</t>
  </si>
  <si>
    <t>Net (deficit) / surplus</t>
  </si>
  <si>
    <t>Ave FTE</t>
  </si>
  <si>
    <t>Ending FTE</t>
  </si>
  <si>
    <t>Income:</t>
  </si>
  <si>
    <t>Consists of apportioned costs in respect of:</t>
  </si>
  <si>
    <t>1. IT support for 1 person as required (email, support for tablet &amp; phone etc.)</t>
  </si>
  <si>
    <t>2. Finance department costs (invoice processing, reporting etc.)</t>
  </si>
  <si>
    <t>3. HR costs and payroll processing</t>
  </si>
  <si>
    <t>City of London Corporation</t>
  </si>
  <si>
    <t>CME Group</t>
  </si>
  <si>
    <t>DTCC Europe Ltd</t>
  </si>
  <si>
    <t>FIA Europe</t>
  </si>
  <si>
    <t>ICE Futures Europe</t>
  </si>
  <si>
    <t>ISDA</t>
  </si>
  <si>
    <t>London Metal Exchange</t>
  </si>
  <si>
    <t>UK Finance</t>
  </si>
  <si>
    <t>IAG to APPG
Amounts in £000</t>
  </si>
  <si>
    <t>£</t>
  </si>
  <si>
    <t>APG Reserves:</t>
  </si>
  <si>
    <t>APG Reserves b/f from 2018</t>
  </si>
  <si>
    <t>Var to Budget 2020</t>
  </si>
  <si>
    <t>APPG reserves</t>
  </si>
  <si>
    <t>Salesforce name</t>
  </si>
  <si>
    <t>2020 invoice date</t>
  </si>
  <si>
    <t>2020 Membership full amount</t>
  </si>
  <si>
    <t>Renewal?</t>
  </si>
  <si>
    <t>2021 Membership full amount</t>
  </si>
  <si>
    <t>YES</t>
  </si>
  <si>
    <t>ACI Worldwide (EMEA) Ltd</t>
  </si>
  <si>
    <t>Citibank NA</t>
  </si>
  <si>
    <t>Association for Financial Markets in Europe</t>
  </si>
  <si>
    <t>The Building Societies Association</t>
  </si>
  <si>
    <t>Markit Group Ltd</t>
  </si>
  <si>
    <t>Personal Investment Management &amp; Financial Advice Association (PIMFA)</t>
  </si>
  <si>
    <t>European Venues &amp; Intermediaries Assoc</t>
  </si>
  <si>
    <t>14 members plus + UK Finance</t>
  </si>
  <si>
    <t>Confirmed by ledger</t>
  </si>
  <si>
    <t>2019 surplus</t>
  </si>
  <si>
    <t>2020 forecast surplus</t>
  </si>
  <si>
    <t>2021 forecast surplus</t>
  </si>
  <si>
    <t>Associate</t>
  </si>
  <si>
    <t>Estimated APPG Reserves at the end of 2021</t>
  </si>
  <si>
    <t>Parliamentary activities**</t>
  </si>
  <si>
    <t>Total income*</t>
  </si>
  <si>
    <t>Assumptions for Budget:</t>
  </si>
  <si>
    <t>**Activities: 4 breakfasts £1.6 each, 1 annual dinner £10k</t>
  </si>
  <si>
    <t>*2019 membership fee at £3,000: 14 members plus + 1 Associate member (£W1,000 fee) + UK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</si>
</sst>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43" formatCode="_-* #,##0.00_-;\-* #,##0.00_-;_-* &quot;-&quot;??_-;_-@_-"/>
    <numFmt numFmtId="164" formatCode="#,##0,;\(#,##0,\)"/>
    <numFmt numFmtId="165" formatCode="#,##0.000,;\(#,##0.000,\)"/>
    <numFmt numFmtId="166" formatCode="#,##0.0"/>
    <numFmt numFmtId="167" formatCode="#,##0.0;\(#,##0.0\)"/>
    <numFmt numFmtId="168" formatCode="_-* #,##0_-;\-* #,##0_-;_-* &quot;-&quot;??_-;_-@_-"/>
    <numFmt numFmtId="169" formatCode="_(* #,##0.00_);_(* \(#,##0.00\);_(* &quot;-&quot;??_);_(@_)"/>
    <numFmt numFmtId="170" formatCode="#,##0;\(#,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i/>
      <sz val="10"/>
      <color rgb="FFC00000"/>
      <name val="Arial"/>
      <family val="2"/>
    </font>
    <font>
      <b/>
      <sz val="11"/>
      <color rgb="FFFFFFFF"/>
      <name val="Arial"/>
      <family val="2"/>
    </font>
    <font>
      <b/>
      <sz val="11"/>
      <color theme="1" tint="0.34998626667073579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6A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7F3F0"/>
        <bgColor indexed="64"/>
      </patternFill>
    </fill>
    <fill>
      <patternFill patternType="solid">
        <fgColor rgb="FFA6D2CA"/>
        <bgColor indexed="64"/>
      </patternFill>
    </fill>
    <fill>
      <patternFill patternType="solid">
        <fgColor rgb="FFCBE5E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00887A"/>
      </top>
      <bottom style="medium">
        <color rgb="FF00887A"/>
      </bottom>
      <diagonal/>
    </border>
    <border>
      <left style="medium">
        <color rgb="FFFFFFFF"/>
      </left>
      <right/>
      <top style="medium">
        <color rgb="FF00887A"/>
      </top>
      <bottom style="medium">
        <color rgb="FF00887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/>
  </cellStyleXfs>
  <cellXfs count="6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right" indent="1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9" fillId="0" borderId="3" xfId="0" applyFont="1" applyBorder="1" applyAlignment="1">
      <alignment horizontal="right" vertical="top" wrapText="1" readingOrder="1"/>
    </xf>
    <xf numFmtId="0" fontId="9" fillId="4" borderId="4" xfId="0" applyFont="1" applyFill="1" applyBorder="1" applyAlignment="1">
      <alignment horizontal="left" vertical="center" wrapText="1" readingOrder="1"/>
    </xf>
    <xf numFmtId="0" fontId="9" fillId="4" borderId="4" xfId="0" applyFont="1" applyFill="1" applyBorder="1" applyAlignment="1">
      <alignment horizontal="left" vertical="center" wrapText="1" indent="1" readingOrder="1"/>
    </xf>
    <xf numFmtId="0" fontId="10" fillId="5" borderId="5" xfId="0" applyFont="1" applyFill="1" applyBorder="1" applyAlignment="1">
      <alignment horizontal="left" vertical="center" wrapText="1" readingOrder="1"/>
    </xf>
    <xf numFmtId="0" fontId="9" fillId="6" borderId="4" xfId="0" applyFont="1" applyFill="1" applyBorder="1" applyAlignment="1">
      <alignment horizontal="left" vertical="center" wrapText="1" readingOrder="1"/>
    </xf>
    <xf numFmtId="0" fontId="4" fillId="0" borderId="0" xfId="0" applyFont="1" applyFill="1"/>
    <xf numFmtId="0" fontId="10" fillId="0" borderId="0" xfId="0" applyFont="1" applyFill="1" applyBorder="1" applyAlignment="1">
      <alignment horizontal="left" vertical="center" wrapText="1" readingOrder="1"/>
    </xf>
    <xf numFmtId="164" fontId="11" fillId="0" borderId="0" xfId="0" applyNumberFormat="1" applyFont="1" applyFill="1" applyBorder="1" applyAlignment="1">
      <alignment horizontal="right" vertical="top" wrapText="1" readingOrder="1"/>
    </xf>
    <xf numFmtId="165" fontId="4" fillId="0" borderId="0" xfId="0" applyNumberFormat="1" applyFont="1" applyFill="1"/>
    <xf numFmtId="166" fontId="9" fillId="4" borderId="4" xfId="0" applyNumberFormat="1" applyFont="1" applyFill="1" applyBorder="1" applyAlignment="1">
      <alignment horizontal="right" vertical="top" wrapText="1" readingOrder="1"/>
    </xf>
    <xf numFmtId="167" fontId="9" fillId="4" borderId="4" xfId="0" applyNumberFormat="1" applyFont="1" applyFill="1" applyBorder="1" applyAlignment="1">
      <alignment horizontal="right" vertical="top" wrapText="1" readingOrder="1"/>
    </xf>
    <xf numFmtId="166" fontId="9" fillId="6" borderId="4" xfId="0" applyNumberFormat="1" applyFont="1" applyFill="1" applyBorder="1" applyAlignment="1">
      <alignment horizontal="right" vertical="top" wrapText="1" readingOrder="1"/>
    </xf>
    <xf numFmtId="167" fontId="9" fillId="6" borderId="4" xfId="0" applyNumberFormat="1" applyFont="1" applyFill="1" applyBorder="1" applyAlignment="1">
      <alignment horizontal="right" vertical="top" wrapText="1" readingOrder="1"/>
    </xf>
    <xf numFmtId="164" fontId="9" fillId="0" borderId="4" xfId="0" applyNumberFormat="1" applyFont="1" applyFill="1" applyBorder="1" applyAlignment="1">
      <alignment horizontal="right" vertical="top" wrapText="1" readingOrder="1"/>
    </xf>
    <xf numFmtId="0" fontId="12" fillId="0" borderId="0" xfId="0" applyFont="1"/>
    <xf numFmtId="0" fontId="12" fillId="0" borderId="0" xfId="0" applyFont="1" applyBorder="1"/>
    <xf numFmtId="0" fontId="4" fillId="0" borderId="0" xfId="0" applyFont="1" applyBorder="1"/>
    <xf numFmtId="0" fontId="15" fillId="0" borderId="0" xfId="0" applyFont="1"/>
    <xf numFmtId="0" fontId="16" fillId="0" borderId="0" xfId="0" applyFont="1"/>
    <xf numFmtId="164" fontId="9" fillId="4" borderId="4" xfId="0" applyNumberFormat="1" applyFont="1" applyFill="1" applyBorder="1" applyAlignment="1">
      <alignment horizontal="right" vertical="top" wrapText="1" readingOrder="1"/>
    </xf>
    <xf numFmtId="164" fontId="10" fillId="5" borderId="6" xfId="0" applyNumberFormat="1" applyFont="1" applyFill="1" applyBorder="1" applyAlignment="1">
      <alignment horizontal="right" vertical="top" wrapText="1" readingOrder="1"/>
    </xf>
    <xf numFmtId="164" fontId="9" fillId="0" borderId="3" xfId="0" applyNumberFormat="1" applyFont="1" applyBorder="1" applyAlignment="1">
      <alignment horizontal="right" vertical="top" wrapText="1" readingOrder="1"/>
    </xf>
    <xf numFmtId="164" fontId="9" fillId="6" borderId="4" xfId="0" applyNumberFormat="1" applyFont="1" applyFill="1" applyBorder="1" applyAlignment="1">
      <alignment horizontal="right" vertical="top" wrapText="1" readingOrder="1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0" fontId="18" fillId="0" borderId="0" xfId="0" applyNumberFormat="1" applyFont="1"/>
    <xf numFmtId="6" fontId="11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70" fontId="19" fillId="0" borderId="0" xfId="0" applyNumberFormat="1" applyFont="1"/>
    <xf numFmtId="0" fontId="13" fillId="0" borderId="0" xfId="0" applyFont="1"/>
    <xf numFmtId="0" fontId="14" fillId="7" borderId="5" xfId="0" applyFont="1" applyFill="1" applyBorder="1" applyAlignment="1">
      <alignment horizontal="left" vertical="center" wrapText="1" readingOrder="1"/>
    </xf>
    <xf numFmtId="164" fontId="14" fillId="7" borderId="6" xfId="0" applyNumberFormat="1" applyFont="1" applyFill="1" applyBorder="1" applyAlignment="1">
      <alignment horizontal="right" vertical="top" wrapText="1" readingOrder="1"/>
    </xf>
    <xf numFmtId="0" fontId="2" fillId="0" borderId="7" xfId="0" applyFont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0" fillId="0" borderId="8" xfId="0" applyBorder="1"/>
    <xf numFmtId="14" fontId="0" fillId="0" borderId="8" xfId="0" applyNumberFormat="1" applyBorder="1"/>
    <xf numFmtId="168" fontId="0" fillId="0" borderId="8" xfId="1" applyNumberFormat="1" applyFont="1" applyFill="1" applyBorder="1"/>
    <xf numFmtId="14" fontId="0" fillId="0" borderId="0" xfId="0" applyNumberFormat="1"/>
    <xf numFmtId="168" fontId="0" fillId="0" borderId="0" xfId="1" applyNumberFormat="1" applyFont="1" applyFill="1" applyBorder="1"/>
    <xf numFmtId="0" fontId="0" fillId="0" borderId="9" xfId="0" applyBorder="1"/>
    <xf numFmtId="14" fontId="0" fillId="0" borderId="9" xfId="0" applyNumberFormat="1" applyBorder="1"/>
    <xf numFmtId="168" fontId="0" fillId="0" borderId="9" xfId="1" applyNumberFormat="1" applyFont="1" applyFill="1" applyBorder="1"/>
    <xf numFmtId="168" fontId="2" fillId="0" borderId="10" xfId="0" applyNumberFormat="1" applyFont="1" applyBorder="1"/>
    <xf numFmtId="168" fontId="0" fillId="0" borderId="8" xfId="1" applyNumberFormat="1" applyFont="1" applyFill="1" applyBorder="1" applyAlignment="1">
      <alignment horizontal="center"/>
    </xf>
    <xf numFmtId="168" fontId="0" fillId="0" borderId="7" xfId="1" applyNumberFormat="1" applyFont="1" applyFill="1" applyBorder="1"/>
    <xf numFmtId="168" fontId="0" fillId="0" borderId="0" xfId="1" applyNumberFormat="1" applyFont="1" applyFill="1" applyBorder="1" applyAlignment="1">
      <alignment horizontal="center"/>
    </xf>
    <xf numFmtId="168" fontId="0" fillId="0" borderId="11" xfId="1" applyNumberFormat="1" applyFont="1" applyFill="1" applyBorder="1"/>
    <xf numFmtId="168" fontId="0" fillId="0" borderId="9" xfId="1" applyNumberFormat="1" applyFont="1" applyFill="1" applyBorder="1" applyAlignment="1">
      <alignment horizontal="center"/>
    </xf>
    <xf numFmtId="168" fontId="0" fillId="0" borderId="12" xfId="1" applyNumberFormat="1" applyFont="1" applyFill="1" applyBorder="1"/>
    <xf numFmtId="0" fontId="0" fillId="8" borderId="0" xfId="0" applyFill="1"/>
    <xf numFmtId="14" fontId="0" fillId="8" borderId="0" xfId="0" applyNumberFormat="1" applyFill="1"/>
    <xf numFmtId="168" fontId="0" fillId="8" borderId="0" xfId="1" applyNumberFormat="1" applyFont="1" applyFill="1" applyBorder="1"/>
    <xf numFmtId="168" fontId="0" fillId="8" borderId="0" xfId="1" applyNumberFormat="1" applyFont="1" applyFill="1" applyBorder="1" applyAlignment="1">
      <alignment horizontal="center"/>
    </xf>
    <xf numFmtId="168" fontId="0" fillId="8" borderId="11" xfId="1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4">
    <cellStyle name="Comma" xfId="1" builtinId="3"/>
    <cellStyle name="Comma 17" xfId="2" xr:uid="{4C0FC4BE-B8AD-466C-B050-A369821884A9}"/>
    <cellStyle name="Normal" xfId="0" builtinId="0"/>
    <cellStyle name="Normal 2" xfId="3" xr:uid="{0B1F4A14-C8E7-4D42-8384-3FB88041C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1__AUDIT/FY%2015/Bfinance%20UK%20Limited/150630%20BFI%20UK%20Audit%20Pack%20v9%20with%20tax%20and%20PL%20rows%20not%20hidd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inance\Balance%20Sheet%20Reconciliation\2018\11.%20Nov-18\UKF%20Balance%20Sheet%20Reconciliation%20-%20MASTER%20-%20Nov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ownlie/AppData/Local/Temp/Temp1_Stat%20Accounts%202015.zip/Year%20end%20Consolidation/150630%20BFinance%20Consolidation%20Workings%20Draft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trols Check"/>
      <sheetName val="Cover"/>
      <sheetName val="Contents"/>
      <sheetName val="P&amp;L"/>
      <sheetName val="Notes to the Accounts "/>
      <sheetName val="BALSHEET"/>
      <sheetName val="CONSOL TB"/>
      <sheetName val="UK ETB"/>
      <sheetName val="ITA ETB"/>
      <sheetName val="Consol for Caseware"/>
      <sheetName val="Adjusting Journals - UK "/>
      <sheetName val="Adjusting Journals -Italy"/>
      <sheetName val="Note 2"/>
      <sheetName val="Note 5"/>
      <sheetName val="Note 6 and 7"/>
      <sheetName val="Note 11.0"/>
      <sheetName val="Note 11.1"/>
      <sheetName val="Note 11.2"/>
      <sheetName val="Note 12.1"/>
      <sheetName val="Note 12.2"/>
      <sheetName val="Note 12.2.1"/>
      <sheetName val="Note 12.2.2"/>
      <sheetName val="Note 12.2.3"/>
      <sheetName val="Note 12.3"/>
      <sheetName val="Note 12.4"/>
      <sheetName val="Note 13.1.0"/>
      <sheetName val="Note 13.1.1"/>
      <sheetName val="Note 13.1.2"/>
      <sheetName val="Note 13.2"/>
      <sheetName val="Note 13.3.0"/>
      <sheetName val="Note 13.3.1"/>
      <sheetName val="Note 13.3.2"/>
      <sheetName val="Note 13.4"/>
      <sheetName val="Note 13.5"/>
      <sheetName val="Note 14"/>
      <sheetName val="NL ETB"/>
      <sheetName val="NL Branch Sage (€) 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3"/>
      <sheetName val="2.1"/>
      <sheetName val="2.2"/>
      <sheetName val="Variables"/>
      <sheetName val="UK Sage (£)"/>
      <sheetName val="IT Branch Sage (€)"/>
      <sheetName val="Forex Rates"/>
      <sheetName val="Audit Trail"/>
      <sheetName val="Sheet2"/>
      <sheetName val="150630 BFI UK Audit Pack v9 w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>
        <row r="7">
          <cell r="C7">
            <v>42185</v>
          </cell>
        </row>
        <row r="24">
          <cell r="C24">
            <v>42185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BS_Tracking"/>
      <sheetName val="MASTER_TL_Infor"/>
      <sheetName val="SAMPLE"/>
      <sheetName val="Assets"/>
      <sheetName val="Intangibles"/>
      <sheetName val="6400010"/>
      <sheetName val="6400030"/>
      <sheetName val="6400040"/>
      <sheetName val="6400050"/>
      <sheetName val="6400060"/>
      <sheetName val="6420010"/>
      <sheetName val="6420020"/>
      <sheetName val="6420030"/>
      <sheetName val="6420040"/>
      <sheetName val="6440020"/>
      <sheetName val="6440070"/>
      <sheetName val="6440080"/>
      <sheetName val="6440090"/>
      <sheetName val="6440100"/>
      <sheetName val="6440110"/>
      <sheetName val="7000020"/>
      <sheetName val="7000030"/>
      <sheetName val="7000040"/>
      <sheetName val="7000050"/>
      <sheetName val="7000055"/>
      <sheetName val="7000060"/>
      <sheetName val="7000070"/>
      <sheetName val="7000080"/>
      <sheetName val="7000081"/>
      <sheetName val="7000084"/>
      <sheetName val="7000085"/>
      <sheetName val="7000086"/>
      <sheetName val="7000090"/>
      <sheetName val="7000100"/>
      <sheetName val="70001050"/>
      <sheetName val="7001000"/>
      <sheetName val="7001005"/>
      <sheetName val="7001010"/>
      <sheetName val="7001020"/>
      <sheetName val="7001030"/>
      <sheetName val="7001050"/>
      <sheetName val="7001040"/>
      <sheetName val="7001060"/>
      <sheetName val="7001070"/>
      <sheetName val="7001080"/>
      <sheetName val="7100010"/>
      <sheetName val="7100020"/>
      <sheetName val="7100030"/>
      <sheetName val="7100040"/>
      <sheetName val="7100050"/>
      <sheetName val="7100060"/>
      <sheetName val="7100070"/>
      <sheetName val="7100100"/>
      <sheetName val="7200010"/>
      <sheetName val="7200020"/>
      <sheetName val="7200030"/>
      <sheetName val="7200040"/>
      <sheetName val="7200050"/>
      <sheetName val="7200080"/>
      <sheetName val="7400010"/>
      <sheetName val="7400030"/>
      <sheetName val="7400100"/>
      <sheetName val="7400020"/>
      <sheetName val="8000010"/>
      <sheetName val="CZOP050"/>
      <sheetName val="SYTK001"/>
      <sheetName val="TB"/>
      <sheetName val="TS"/>
      <sheetName val="DATA"/>
      <sheetName val="COA"/>
      <sheetName val="Ls_XLB_WorkbookFile"/>
      <sheetName val="tmpscrapsheet"/>
      <sheetName val="Ls_AgXLB_Workbook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3">
          <cell r="B3" t="str">
            <v>Nov-18</v>
          </cell>
          <cell r="C3">
            <v>2018</v>
          </cell>
          <cell r="D3" t="str">
            <v>Anna Drobiazg</v>
          </cell>
          <cell r="E3" t="str">
            <v>Aaron Giblin</v>
          </cell>
        </row>
        <row r="4">
          <cell r="B4" t="str">
            <v>Dec-18</v>
          </cell>
          <cell r="C4">
            <v>2019</v>
          </cell>
          <cell r="D4" t="str">
            <v>Haley Bradford</v>
          </cell>
          <cell r="E4" t="str">
            <v>Richard Poppleston</v>
          </cell>
        </row>
        <row r="5">
          <cell r="B5" t="str">
            <v>Jan-18</v>
          </cell>
          <cell r="C5">
            <v>2020</v>
          </cell>
          <cell r="D5" t="str">
            <v>Gaurangi Warrior</v>
          </cell>
          <cell r="E5" t="str">
            <v xml:space="preserve"> </v>
          </cell>
        </row>
        <row r="6">
          <cell r="B6" t="str">
            <v>Feb-18</v>
          </cell>
          <cell r="C6">
            <v>2021</v>
          </cell>
          <cell r="D6" t="str">
            <v>Helen Vuu</v>
          </cell>
        </row>
        <row r="7">
          <cell r="B7" t="str">
            <v>Mar-18</v>
          </cell>
        </row>
        <row r="8">
          <cell r="B8" t="str">
            <v>Apr-18</v>
          </cell>
        </row>
        <row r="9">
          <cell r="B9" t="str">
            <v>May-18</v>
          </cell>
        </row>
        <row r="10">
          <cell r="B10" t="str">
            <v>Jun-18</v>
          </cell>
        </row>
        <row r="11">
          <cell r="B11" t="str">
            <v>Jul-18</v>
          </cell>
        </row>
        <row r="12">
          <cell r="B12" t="str">
            <v>Aug-18</v>
          </cell>
        </row>
        <row r="13">
          <cell r="B13" t="str">
            <v>Sept-18</v>
          </cell>
        </row>
        <row r="14">
          <cell r="B14" t="str">
            <v>Oct-18</v>
          </cell>
        </row>
        <row r="15">
          <cell r="B15" t="str">
            <v>Nov-18</v>
          </cell>
        </row>
        <row r="16">
          <cell r="B16" t="str">
            <v>Dec-18</v>
          </cell>
        </row>
      </sheetData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inancial Statements"/>
      <sheetName val="Discontinued Operations"/>
      <sheetName val="Cash Flow Statement"/>
      <sheetName val="Notes to the Accounts "/>
      <sheetName val="CONSOL ETB"/>
      <sheetName val="CF Workings"/>
      <sheetName val="CONSOL FIXED ASSETS"/>
      <sheetName val="CF MATRIX"/>
      <sheetName val="Tax Consolidation"/>
      <sheetName val="UK"/>
      <sheetName val="New Europe - Italy"/>
      <sheetName val="French Branch"/>
      <sheetName val="International"/>
      <sheetName val="Twincube"/>
      <sheetName val="Paris Branch"/>
      <sheetName val="France"/>
      <sheetName val="Canada"/>
      <sheetName val="Germany"/>
      <sheetName val="US"/>
      <sheetName val="Acquisitions"/>
      <sheetName val="Holdings"/>
      <sheetName val="Variables"/>
      <sheetName val="Forex Rates"/>
      <sheetName val="Sale of Bfinance France"/>
      <sheetName val="GW 1.0"/>
      <sheetName val="GW 2.0"/>
      <sheetName val="GW 2.1"/>
      <sheetName val="GW 2.2"/>
      <sheetName val="GW 3.0 "/>
      <sheetName val="GW ADJ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Q4" t="str">
            <v>SUB_MAPKEY</v>
          </cell>
        </row>
        <row r="5">
          <cell r="AQ5" t="str">
            <v>FASSETS</v>
          </cell>
        </row>
        <row r="6">
          <cell r="AQ6" t="str">
            <v>FASSETS</v>
          </cell>
        </row>
        <row r="7">
          <cell r="AQ7" t="str">
            <v>FASSETS</v>
          </cell>
        </row>
        <row r="8">
          <cell r="AQ8" t="str">
            <v>FASSETS</v>
          </cell>
        </row>
        <row r="9">
          <cell r="AQ9" t="str">
            <v>FASSETS</v>
          </cell>
        </row>
        <row r="10">
          <cell r="AQ10" t="str">
            <v>FASSETS</v>
          </cell>
        </row>
        <row r="11">
          <cell r="AQ11" t="str">
            <v>FASSETS</v>
          </cell>
        </row>
        <row r="12">
          <cell r="AQ12" t="str">
            <v>FASSETS</v>
          </cell>
        </row>
        <row r="13">
          <cell r="AQ13" t="str">
            <v>FASSETS</v>
          </cell>
        </row>
        <row r="14">
          <cell r="AQ14" t="str">
            <v>FASSETS</v>
          </cell>
        </row>
        <row r="15">
          <cell r="AQ15" t="str">
            <v>FASSETS</v>
          </cell>
        </row>
        <row r="16">
          <cell r="AQ16" t="str">
            <v>FASSETS</v>
          </cell>
        </row>
        <row r="17">
          <cell r="AQ17" t="str">
            <v>FASSETS</v>
          </cell>
        </row>
        <row r="18">
          <cell r="AQ18" t="str">
            <v>FASSETS</v>
          </cell>
        </row>
        <row r="19">
          <cell r="AQ19" t="str">
            <v>FASSETS</v>
          </cell>
        </row>
        <row r="20">
          <cell r="AQ20" t="str">
            <v>FASSETS</v>
          </cell>
        </row>
        <row r="21">
          <cell r="AQ21" t="str">
            <v>FASSETS</v>
          </cell>
        </row>
        <row r="22">
          <cell r="AQ22" t="str">
            <v>FASSETS</v>
          </cell>
        </row>
        <row r="23">
          <cell r="AQ23" t="str">
            <v>FASSETS</v>
          </cell>
        </row>
        <row r="24">
          <cell r="AQ24" t="str">
            <v>FASSETS</v>
          </cell>
        </row>
        <row r="25">
          <cell r="AQ25" t="str">
            <v>FASSETS</v>
          </cell>
        </row>
        <row r="26">
          <cell r="AQ26" t="str">
            <v>FASSETS</v>
          </cell>
        </row>
        <row r="27">
          <cell r="AQ27" t="str">
            <v>FASSETS</v>
          </cell>
        </row>
        <row r="28">
          <cell r="AQ28" t="str">
            <v>FASSETS</v>
          </cell>
        </row>
        <row r="29">
          <cell r="AQ29" t="str">
            <v>FASSETS</v>
          </cell>
        </row>
        <row r="30">
          <cell r="AQ30" t="str">
            <v>DEBTORS&lt;1</v>
          </cell>
        </row>
        <row r="31">
          <cell r="AQ31" t="str">
            <v>DEBTORS&lt;1</v>
          </cell>
        </row>
        <row r="32">
          <cell r="AQ32" t="str">
            <v>INVESTMENTS</v>
          </cell>
        </row>
        <row r="33">
          <cell r="AQ33" t="str">
            <v>INVESTMENTS</v>
          </cell>
        </row>
        <row r="34">
          <cell r="AQ34" t="str">
            <v>INVESTMENTS</v>
          </cell>
        </row>
        <row r="35">
          <cell r="AQ35" t="str">
            <v>INVESTMENTS</v>
          </cell>
        </row>
        <row r="36">
          <cell r="AQ36" t="str">
            <v>GOODWILL</v>
          </cell>
        </row>
        <row r="37">
          <cell r="AQ37" t="str">
            <v>INTANASSET</v>
          </cell>
        </row>
        <row r="38">
          <cell r="AQ38" t="str">
            <v>DEBTORS</v>
          </cell>
        </row>
        <row r="39">
          <cell r="AQ39" t="str">
            <v>DEBTORS</v>
          </cell>
        </row>
        <row r="40">
          <cell r="AQ40" t="str">
            <v>DEBTORS</v>
          </cell>
        </row>
        <row r="41">
          <cell r="AQ41" t="str">
            <v>DEBTORS</v>
          </cell>
        </row>
        <row r="42">
          <cell r="AQ42" t="str">
            <v>DEBTORS</v>
          </cell>
        </row>
        <row r="43">
          <cell r="AQ43" t="str">
            <v>DEBTORS</v>
          </cell>
        </row>
        <row r="44">
          <cell r="AQ44" t="str">
            <v>DEBTORS</v>
          </cell>
        </row>
        <row r="45">
          <cell r="AQ45" t="str">
            <v>DEBTORS</v>
          </cell>
        </row>
        <row r="46">
          <cell r="AQ46" t="str">
            <v>DEBTORS</v>
          </cell>
        </row>
        <row r="47">
          <cell r="AQ47" t="str">
            <v>DEBTORS</v>
          </cell>
        </row>
        <row r="48">
          <cell r="AQ48" t="str">
            <v>DEBTORS</v>
          </cell>
        </row>
        <row r="49">
          <cell r="AQ49" t="str">
            <v>DEBTORS</v>
          </cell>
        </row>
        <row r="50">
          <cell r="AQ50" t="str">
            <v>DEBTORS</v>
          </cell>
        </row>
        <row r="51">
          <cell r="AQ51" t="str">
            <v>DEBTORS</v>
          </cell>
        </row>
        <row r="52">
          <cell r="AQ52" t="str">
            <v>CREDITORS</v>
          </cell>
        </row>
        <row r="53">
          <cell r="AQ53" t="str">
            <v>CREDITORS</v>
          </cell>
        </row>
        <row r="54">
          <cell r="AQ54" t="str">
            <v>CREDITORS</v>
          </cell>
        </row>
        <row r="55">
          <cell r="AQ55" t="str">
            <v>CREDITORS</v>
          </cell>
        </row>
        <row r="56">
          <cell r="AQ56" t="str">
            <v>CREDITORS</v>
          </cell>
        </row>
        <row r="57">
          <cell r="AQ57" t="str">
            <v>CREDITORS</v>
          </cell>
        </row>
        <row r="58">
          <cell r="AQ58" t="str">
            <v>CREDITORS</v>
          </cell>
        </row>
        <row r="59">
          <cell r="AQ59" t="str">
            <v>DEBTORS</v>
          </cell>
        </row>
        <row r="60">
          <cell r="AQ60" t="str">
            <v>DEBTORS</v>
          </cell>
        </row>
        <row r="61">
          <cell r="AQ61" t="str">
            <v>DEBTORS</v>
          </cell>
        </row>
        <row r="62">
          <cell r="AQ62" t="str">
            <v>DEBTORS</v>
          </cell>
        </row>
        <row r="63">
          <cell r="AQ63" t="str">
            <v>DEBTORS</v>
          </cell>
        </row>
        <row r="64">
          <cell r="AQ64" t="str">
            <v>DEBTORS</v>
          </cell>
        </row>
        <row r="65">
          <cell r="AQ65" t="str">
            <v>DEBTORS</v>
          </cell>
        </row>
        <row r="66">
          <cell r="AQ66" t="str">
            <v>DEBTORS</v>
          </cell>
        </row>
        <row r="67">
          <cell r="AQ67" t="str">
            <v>DEBTORS</v>
          </cell>
        </row>
        <row r="68">
          <cell r="AQ68" t="str">
            <v>DEBTORS</v>
          </cell>
        </row>
        <row r="69">
          <cell r="AQ69" t="str">
            <v>DEBTORS</v>
          </cell>
        </row>
        <row r="70">
          <cell r="AQ70" t="str">
            <v>DEBTORS</v>
          </cell>
        </row>
        <row r="71">
          <cell r="AQ71" t="str">
            <v>DEBTORS</v>
          </cell>
        </row>
        <row r="72">
          <cell r="AQ72" t="str">
            <v>DEBTORS</v>
          </cell>
        </row>
        <row r="73">
          <cell r="AQ73" t="str">
            <v>DEBTORS</v>
          </cell>
        </row>
        <row r="74">
          <cell r="AQ74" t="str">
            <v>DEBTORS</v>
          </cell>
        </row>
        <row r="75">
          <cell r="AQ75" t="str">
            <v>DEBTORS</v>
          </cell>
        </row>
        <row r="76">
          <cell r="AQ76" t="str">
            <v>DEBTORS</v>
          </cell>
        </row>
        <row r="77">
          <cell r="AQ77" t="str">
            <v>DEBTORS</v>
          </cell>
        </row>
        <row r="78">
          <cell r="AQ78" t="str">
            <v>DEBTORS</v>
          </cell>
        </row>
        <row r="79">
          <cell r="AQ79" t="str">
            <v>DEBTORS&lt;1</v>
          </cell>
        </row>
        <row r="80">
          <cell r="AQ80" t="str">
            <v>CASH</v>
          </cell>
        </row>
        <row r="81">
          <cell r="AQ81" t="str">
            <v>CASH</v>
          </cell>
        </row>
        <row r="82">
          <cell r="AQ82" t="str">
            <v>CASH</v>
          </cell>
        </row>
        <row r="83">
          <cell r="AQ83" t="str">
            <v>CASH</v>
          </cell>
        </row>
        <row r="84">
          <cell r="AQ84" t="str">
            <v>INVESTMENTS</v>
          </cell>
        </row>
        <row r="85">
          <cell r="AQ85" t="str">
            <v>CREDITORS</v>
          </cell>
        </row>
        <row r="86">
          <cell r="AQ86" t="str">
            <v>CREDITORS</v>
          </cell>
        </row>
        <row r="87">
          <cell r="AQ87" t="str">
            <v>CREDITORS</v>
          </cell>
        </row>
        <row r="88">
          <cell r="AQ88" t="str">
            <v>CREDITORS</v>
          </cell>
        </row>
        <row r="89">
          <cell r="AQ89" t="str">
            <v>CREDITORS</v>
          </cell>
        </row>
        <row r="90">
          <cell r="AQ90" t="str">
            <v>CREDITORS</v>
          </cell>
        </row>
        <row r="91">
          <cell r="AQ91" t="str">
            <v>CREDITORS</v>
          </cell>
        </row>
        <row r="92">
          <cell r="AQ92" t="str">
            <v>CREDITORS</v>
          </cell>
        </row>
        <row r="93">
          <cell r="AQ93" t="str">
            <v>CREDITORS</v>
          </cell>
        </row>
        <row r="94">
          <cell r="AQ94" t="str">
            <v>CREDITORS</v>
          </cell>
        </row>
        <row r="95">
          <cell r="AQ95" t="str">
            <v>CREDITORS</v>
          </cell>
        </row>
        <row r="96">
          <cell r="AQ96" t="str">
            <v>CREDITORS</v>
          </cell>
        </row>
        <row r="97">
          <cell r="AQ97" t="str">
            <v>CREDITORS</v>
          </cell>
        </row>
        <row r="98">
          <cell r="AQ98" t="str">
            <v>CREDITORS</v>
          </cell>
        </row>
        <row r="99">
          <cell r="AQ99" t="str">
            <v>CREDITORS</v>
          </cell>
        </row>
        <row r="100">
          <cell r="AQ100" t="str">
            <v>CREDITORS</v>
          </cell>
        </row>
        <row r="101">
          <cell r="AQ101" t="str">
            <v>CREDITORS</v>
          </cell>
        </row>
        <row r="102">
          <cell r="AQ102" t="str">
            <v>CREDITORS</v>
          </cell>
        </row>
        <row r="103">
          <cell r="AQ103" t="str">
            <v>CREDITORS</v>
          </cell>
        </row>
        <row r="104">
          <cell r="AQ104" t="str">
            <v>CREDITORS</v>
          </cell>
        </row>
        <row r="105">
          <cell r="AQ105" t="str">
            <v>CREDITORS</v>
          </cell>
        </row>
        <row r="106">
          <cell r="AQ106" t="str">
            <v>CREDITORS</v>
          </cell>
        </row>
        <row r="107">
          <cell r="AQ107" t="str">
            <v>CREDITORS</v>
          </cell>
        </row>
        <row r="108">
          <cell r="AQ108" t="str">
            <v>CREDITORS</v>
          </cell>
        </row>
        <row r="109">
          <cell r="AQ109" t="str">
            <v>CREDITORS</v>
          </cell>
        </row>
        <row r="110">
          <cell r="AQ110" t="str">
            <v>CREDITORS</v>
          </cell>
        </row>
        <row r="111">
          <cell r="AQ111" t="str">
            <v>CREDITORS</v>
          </cell>
        </row>
        <row r="112">
          <cell r="AQ112" t="str">
            <v>CREDITORS</v>
          </cell>
        </row>
        <row r="113">
          <cell r="AQ113" t="str">
            <v>CREDITORS</v>
          </cell>
        </row>
        <row r="114">
          <cell r="AQ114" t="str">
            <v>CREDITORS&gt;1</v>
          </cell>
        </row>
        <row r="115">
          <cell r="AQ115" t="str">
            <v>CREDITORS&gt;1</v>
          </cell>
        </row>
        <row r="116">
          <cell r="AQ116" t="str">
            <v>CREDITORS&gt;1</v>
          </cell>
        </row>
        <row r="117">
          <cell r="AQ117" t="str">
            <v>SHARECAP</v>
          </cell>
        </row>
        <row r="118">
          <cell r="AQ118" t="str">
            <v>SHARECAP</v>
          </cell>
        </row>
        <row r="119">
          <cell r="AQ119" t="str">
            <v>PLRESERVE</v>
          </cell>
        </row>
        <row r="120">
          <cell r="AQ120" t="str">
            <v>SHARECAP</v>
          </cell>
        </row>
        <row r="121">
          <cell r="AQ121" t="str">
            <v>OTHERRESERV</v>
          </cell>
        </row>
        <row r="122">
          <cell r="AQ122" t="str">
            <v>SHARECAP</v>
          </cell>
        </row>
        <row r="123">
          <cell r="AQ123" t="str">
            <v>SHARECAP</v>
          </cell>
        </row>
        <row r="124">
          <cell r="AQ124" t="str">
            <v>SHAREPREM</v>
          </cell>
        </row>
        <row r="125">
          <cell r="AQ125" t="str">
            <v>OTHERRESERV</v>
          </cell>
        </row>
        <row r="126">
          <cell r="AQ126" t="str">
            <v>FX_RESERVE</v>
          </cell>
        </row>
        <row r="127">
          <cell r="AQ127" t="str">
            <v>TURN</v>
          </cell>
        </row>
        <row r="128">
          <cell r="AQ128" t="str">
            <v>TURN</v>
          </cell>
        </row>
        <row r="129">
          <cell r="AQ129" t="str">
            <v>TURN</v>
          </cell>
        </row>
        <row r="130">
          <cell r="AQ130" t="str">
            <v>TURN</v>
          </cell>
        </row>
        <row r="131">
          <cell r="AQ131" t="str">
            <v>TURN</v>
          </cell>
        </row>
        <row r="132">
          <cell r="AQ132" t="str">
            <v>TURN</v>
          </cell>
        </row>
        <row r="133">
          <cell r="AQ133" t="str">
            <v>TURN</v>
          </cell>
        </row>
        <row r="134">
          <cell r="AQ134" t="str">
            <v>TURN</v>
          </cell>
        </row>
        <row r="135">
          <cell r="AQ135" t="str">
            <v>TURN</v>
          </cell>
        </row>
        <row r="136">
          <cell r="AQ136" t="str">
            <v>TURN</v>
          </cell>
        </row>
        <row r="137">
          <cell r="AQ137" t="str">
            <v>TURN</v>
          </cell>
        </row>
        <row r="138">
          <cell r="AQ138" t="str">
            <v>TURN</v>
          </cell>
        </row>
        <row r="139">
          <cell r="AQ139" t="str">
            <v>TURN</v>
          </cell>
        </row>
        <row r="140">
          <cell r="AQ140" t="str">
            <v>TURN</v>
          </cell>
        </row>
        <row r="141">
          <cell r="AQ141" t="str">
            <v>TURN</v>
          </cell>
        </row>
        <row r="142">
          <cell r="AQ142" t="str">
            <v>TURN</v>
          </cell>
        </row>
        <row r="143">
          <cell r="AQ143" t="str">
            <v>TURN</v>
          </cell>
        </row>
        <row r="144">
          <cell r="AQ144" t="str">
            <v>TURN</v>
          </cell>
        </row>
        <row r="145">
          <cell r="AQ145" t="str">
            <v>TURN</v>
          </cell>
        </row>
        <row r="146">
          <cell r="AQ146" t="str">
            <v>TURN</v>
          </cell>
        </row>
        <row r="147">
          <cell r="AQ147" t="str">
            <v>TURN</v>
          </cell>
        </row>
        <row r="148">
          <cell r="AQ148" t="str">
            <v>TURN</v>
          </cell>
        </row>
        <row r="149">
          <cell r="AQ149" t="str">
            <v>TURN</v>
          </cell>
        </row>
        <row r="150">
          <cell r="AQ150" t="str">
            <v>TURN</v>
          </cell>
        </row>
        <row r="151">
          <cell r="AQ151" t="str">
            <v>TURN</v>
          </cell>
        </row>
        <row r="152">
          <cell r="AQ152" t="str">
            <v>TURN</v>
          </cell>
        </row>
        <row r="153">
          <cell r="AQ153" t="str">
            <v>TURN</v>
          </cell>
        </row>
        <row r="154">
          <cell r="AQ154" t="str">
            <v>TURN</v>
          </cell>
        </row>
        <row r="155">
          <cell r="AQ155" t="str">
            <v>TURN</v>
          </cell>
        </row>
        <row r="156">
          <cell r="AQ156" t="str">
            <v>TURN</v>
          </cell>
        </row>
        <row r="157">
          <cell r="AQ157" t="str">
            <v>TURN</v>
          </cell>
        </row>
        <row r="158">
          <cell r="AQ158" t="str">
            <v>TURN</v>
          </cell>
        </row>
        <row r="159">
          <cell r="AQ159" t="str">
            <v>TURN</v>
          </cell>
        </row>
        <row r="160">
          <cell r="AQ160" t="str">
            <v>TURN</v>
          </cell>
        </row>
        <row r="161">
          <cell r="AQ161" t="str">
            <v>TURN</v>
          </cell>
        </row>
        <row r="162">
          <cell r="AQ162" t="str">
            <v>TURN</v>
          </cell>
        </row>
        <row r="163">
          <cell r="AQ163" t="str">
            <v>TURN</v>
          </cell>
        </row>
        <row r="164">
          <cell r="AQ164" t="str">
            <v>TURN</v>
          </cell>
        </row>
        <row r="165">
          <cell r="AQ165" t="str">
            <v>TURN</v>
          </cell>
        </row>
        <row r="166">
          <cell r="AQ166" t="str">
            <v>TURN</v>
          </cell>
        </row>
        <row r="167">
          <cell r="AQ167" t="str">
            <v>TURN</v>
          </cell>
        </row>
        <row r="168">
          <cell r="AQ168" t="str">
            <v>TURN</v>
          </cell>
        </row>
        <row r="169">
          <cell r="AQ169" t="str">
            <v>ADMIN</v>
          </cell>
        </row>
        <row r="170">
          <cell r="AQ170" t="str">
            <v>ADMIN</v>
          </cell>
        </row>
        <row r="171">
          <cell r="AQ171" t="str">
            <v>ADMIN</v>
          </cell>
        </row>
        <row r="172">
          <cell r="AQ172" t="str">
            <v>ADMIN</v>
          </cell>
        </row>
        <row r="173">
          <cell r="AQ173" t="str">
            <v>ADMIN</v>
          </cell>
        </row>
        <row r="174">
          <cell r="AQ174" t="str">
            <v>ADMIN</v>
          </cell>
        </row>
        <row r="175">
          <cell r="AQ175" t="str">
            <v>COS</v>
          </cell>
        </row>
        <row r="176">
          <cell r="AQ176" t="str">
            <v>COS</v>
          </cell>
        </row>
        <row r="177">
          <cell r="AQ177" t="str">
            <v>COS</v>
          </cell>
        </row>
        <row r="178">
          <cell r="AQ178" t="str">
            <v>COS</v>
          </cell>
        </row>
        <row r="179">
          <cell r="AQ179" t="str">
            <v>ADMIN</v>
          </cell>
        </row>
        <row r="180">
          <cell r="AQ180" t="str">
            <v>ADMIN</v>
          </cell>
        </row>
        <row r="181">
          <cell r="AQ181" t="str">
            <v>ADMIN</v>
          </cell>
        </row>
        <row r="182">
          <cell r="AQ182" t="str">
            <v>ADMIN</v>
          </cell>
        </row>
        <row r="183">
          <cell r="AQ183" t="str">
            <v>COS</v>
          </cell>
        </row>
        <row r="184">
          <cell r="AQ184" t="str">
            <v>ADMIN</v>
          </cell>
        </row>
        <row r="185">
          <cell r="AQ185" t="str">
            <v>COS</v>
          </cell>
        </row>
        <row r="186">
          <cell r="AQ186" t="str">
            <v>COS</v>
          </cell>
        </row>
        <row r="187">
          <cell r="AQ187" t="str">
            <v>COS</v>
          </cell>
        </row>
        <row r="188">
          <cell r="AQ188" t="str">
            <v>COS</v>
          </cell>
        </row>
        <row r="189">
          <cell r="AQ189" t="str">
            <v>ADMIN</v>
          </cell>
        </row>
        <row r="190">
          <cell r="AQ190" t="str">
            <v>ADMIN</v>
          </cell>
        </row>
        <row r="191">
          <cell r="AQ191" t="str">
            <v>COS</v>
          </cell>
        </row>
        <row r="192">
          <cell r="AQ192" t="str">
            <v>COS</v>
          </cell>
        </row>
        <row r="193">
          <cell r="AQ193" t="str">
            <v>COS</v>
          </cell>
        </row>
        <row r="194">
          <cell r="AQ194" t="str">
            <v>COS</v>
          </cell>
        </row>
        <row r="195">
          <cell r="AQ195" t="str">
            <v>ADMIN</v>
          </cell>
        </row>
        <row r="196">
          <cell r="AQ196" t="str">
            <v>ADMIN</v>
          </cell>
        </row>
        <row r="197">
          <cell r="AQ197" t="str">
            <v>ADMIN</v>
          </cell>
        </row>
        <row r="198">
          <cell r="AQ198" t="str">
            <v>ADMIN</v>
          </cell>
        </row>
        <row r="199">
          <cell r="AQ199" t="str">
            <v>COS</v>
          </cell>
        </row>
        <row r="200">
          <cell r="AQ200" t="str">
            <v>COS</v>
          </cell>
        </row>
        <row r="201">
          <cell r="AQ201" t="str">
            <v>ADMIN</v>
          </cell>
        </row>
        <row r="202">
          <cell r="AQ202" t="str">
            <v>ADMIN</v>
          </cell>
        </row>
        <row r="203">
          <cell r="AQ203" t="str">
            <v>ADMIN</v>
          </cell>
        </row>
        <row r="204">
          <cell r="AQ204" t="str">
            <v>ADMIN</v>
          </cell>
        </row>
        <row r="205">
          <cell r="AQ205" t="str">
            <v>ADMIN</v>
          </cell>
        </row>
        <row r="206">
          <cell r="AQ206" t="str">
            <v>COS</v>
          </cell>
        </row>
        <row r="207">
          <cell r="AQ207" t="str">
            <v>COS</v>
          </cell>
        </row>
        <row r="208">
          <cell r="AQ208" t="str">
            <v>ADMIN</v>
          </cell>
        </row>
        <row r="209">
          <cell r="AQ209" t="str">
            <v>COS</v>
          </cell>
        </row>
        <row r="210">
          <cell r="AQ210" t="str">
            <v>COS</v>
          </cell>
        </row>
        <row r="211">
          <cell r="AQ211" t="str">
            <v>COS</v>
          </cell>
        </row>
        <row r="212">
          <cell r="AQ212" t="str">
            <v>COS</v>
          </cell>
        </row>
        <row r="213">
          <cell r="AQ213" t="str">
            <v>ADMIN</v>
          </cell>
        </row>
        <row r="214">
          <cell r="AQ214" t="str">
            <v>ADMIN</v>
          </cell>
        </row>
        <row r="215">
          <cell r="AQ215" t="str">
            <v>ADMIN</v>
          </cell>
        </row>
        <row r="216">
          <cell r="AQ216" t="str">
            <v>ADMIN</v>
          </cell>
        </row>
        <row r="217">
          <cell r="AQ217" t="str">
            <v>ADMIN</v>
          </cell>
        </row>
        <row r="218">
          <cell r="AQ218" t="str">
            <v>ADMIN</v>
          </cell>
        </row>
        <row r="219">
          <cell r="AQ219" t="str">
            <v>ADMIN</v>
          </cell>
        </row>
        <row r="220">
          <cell r="AQ220" t="str">
            <v>ADMIN</v>
          </cell>
        </row>
        <row r="221">
          <cell r="AQ221" t="str">
            <v>ADMIN</v>
          </cell>
        </row>
        <row r="222">
          <cell r="AQ222" t="str">
            <v>ADMIN</v>
          </cell>
        </row>
        <row r="223">
          <cell r="AQ223" t="str">
            <v>ADMIN</v>
          </cell>
        </row>
        <row r="224">
          <cell r="AQ224" t="str">
            <v>ADMIN</v>
          </cell>
        </row>
        <row r="225">
          <cell r="AQ225" t="str">
            <v>ADMIN</v>
          </cell>
        </row>
        <row r="226">
          <cell r="AQ226" t="str">
            <v>ADMIN</v>
          </cell>
        </row>
        <row r="227">
          <cell r="AQ227" t="str">
            <v>ADMIN</v>
          </cell>
        </row>
        <row r="228">
          <cell r="AQ228" t="str">
            <v>ADMIN</v>
          </cell>
        </row>
        <row r="229">
          <cell r="AQ229" t="str">
            <v>ADMIN</v>
          </cell>
        </row>
        <row r="230">
          <cell r="AQ230" t="str">
            <v>ADMIN</v>
          </cell>
        </row>
        <row r="231">
          <cell r="AQ231" t="str">
            <v>ADMIN</v>
          </cell>
        </row>
        <row r="232">
          <cell r="AQ232" t="str">
            <v>ADMIN</v>
          </cell>
        </row>
        <row r="233">
          <cell r="AQ233" t="str">
            <v>ADMIN</v>
          </cell>
        </row>
        <row r="234">
          <cell r="AQ234" t="str">
            <v>ADMIN</v>
          </cell>
        </row>
        <row r="235">
          <cell r="AQ235" t="str">
            <v>ADMIN</v>
          </cell>
        </row>
        <row r="236">
          <cell r="AQ236" t="str">
            <v>ADMIN</v>
          </cell>
        </row>
        <row r="237">
          <cell r="AQ237" t="str">
            <v>ADMIN</v>
          </cell>
        </row>
        <row r="238">
          <cell r="AQ238" t="str">
            <v>ADMIN</v>
          </cell>
        </row>
        <row r="239">
          <cell r="AQ239" t="str">
            <v>ADMIN</v>
          </cell>
        </row>
        <row r="240">
          <cell r="AQ240" t="str">
            <v>ADMIN</v>
          </cell>
        </row>
        <row r="241">
          <cell r="AQ241" t="str">
            <v>ADMIN</v>
          </cell>
        </row>
        <row r="242">
          <cell r="AQ242" t="str">
            <v>ADMIN</v>
          </cell>
        </row>
        <row r="243">
          <cell r="AQ243" t="str">
            <v>ADMIN</v>
          </cell>
        </row>
        <row r="244">
          <cell r="AQ244" t="str">
            <v>ADMIN</v>
          </cell>
        </row>
        <row r="245">
          <cell r="AQ245" t="str">
            <v>ADMIN</v>
          </cell>
        </row>
        <row r="246">
          <cell r="AQ246" t="str">
            <v>ADMIN</v>
          </cell>
        </row>
        <row r="247">
          <cell r="AQ247" t="str">
            <v>ADMIN</v>
          </cell>
        </row>
        <row r="248">
          <cell r="AQ248" t="str">
            <v>ADMIN</v>
          </cell>
        </row>
        <row r="249">
          <cell r="AQ249" t="str">
            <v>ADMIN</v>
          </cell>
        </row>
        <row r="250">
          <cell r="AQ250" t="str">
            <v>ADMIN</v>
          </cell>
        </row>
        <row r="251">
          <cell r="AQ251" t="str">
            <v>ADMIN</v>
          </cell>
        </row>
        <row r="252">
          <cell r="AQ252" t="str">
            <v>ADMIN</v>
          </cell>
        </row>
        <row r="253">
          <cell r="AQ253" t="str">
            <v>ADMIN</v>
          </cell>
        </row>
        <row r="254">
          <cell r="AQ254" t="str">
            <v>ADMIN</v>
          </cell>
        </row>
        <row r="255">
          <cell r="AQ255" t="str">
            <v>ADMIN</v>
          </cell>
        </row>
        <row r="256">
          <cell r="AQ256" t="str">
            <v>COS</v>
          </cell>
        </row>
        <row r="257">
          <cell r="AQ257" t="str">
            <v>ADMIN</v>
          </cell>
        </row>
        <row r="258">
          <cell r="AQ258" t="str">
            <v>ADMIN</v>
          </cell>
        </row>
        <row r="259">
          <cell r="AQ259" t="str">
            <v>ADMIN</v>
          </cell>
        </row>
        <row r="260">
          <cell r="AQ260" t="str">
            <v>ADMIN</v>
          </cell>
        </row>
        <row r="261">
          <cell r="AQ261" t="str">
            <v>ADMIN</v>
          </cell>
        </row>
        <row r="262">
          <cell r="AQ262" t="str">
            <v>INTPAY</v>
          </cell>
        </row>
        <row r="263">
          <cell r="AQ263" t="str">
            <v>ADMIN</v>
          </cell>
        </row>
        <row r="264">
          <cell r="AQ264" t="str">
            <v>ADMIN</v>
          </cell>
        </row>
        <row r="265">
          <cell r="AQ265" t="str">
            <v>ADMIN</v>
          </cell>
        </row>
        <row r="266">
          <cell r="AQ266" t="str">
            <v>TAX</v>
          </cell>
        </row>
        <row r="267">
          <cell r="AQ267" t="str">
            <v>INTINC</v>
          </cell>
        </row>
        <row r="268">
          <cell r="AQ268" t="str">
            <v>INTPAY</v>
          </cell>
        </row>
        <row r="269">
          <cell r="AQ269" t="str">
            <v>ADMIN</v>
          </cell>
        </row>
        <row r="270">
          <cell r="AQ270" t="str">
            <v>ADMIN</v>
          </cell>
        </row>
        <row r="273">
          <cell r="AQ273" t="str">
            <v>ADMIN</v>
          </cell>
        </row>
        <row r="274">
          <cell r="AQ274" t="str">
            <v>TAX</v>
          </cell>
        </row>
        <row r="275">
          <cell r="AQ275" t="str">
            <v>INTPAY</v>
          </cell>
        </row>
        <row r="276">
          <cell r="AQ276" t="str">
            <v>INTPAY</v>
          </cell>
        </row>
        <row r="277">
          <cell r="AQ277" t="str">
            <v>COS</v>
          </cell>
        </row>
        <row r="278">
          <cell r="AQ278" t="str">
            <v>ADMIN</v>
          </cell>
        </row>
        <row r="279">
          <cell r="AQ279" t="str">
            <v>EXCEPTIONAL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87A8-4E63-43A6-95CE-D19707F7E029}">
  <sheetPr>
    <tabColor rgb="FF00B6A3"/>
    <pageSetUpPr fitToPage="1"/>
  </sheetPr>
  <dimension ref="A1:I51"/>
  <sheetViews>
    <sheetView showGridLines="0" tabSelected="1" zoomScale="80" zoomScaleNormal="80" workbookViewId="0">
      <selection activeCell="H11" sqref="H11"/>
    </sheetView>
  </sheetViews>
  <sheetFormatPr defaultColWidth="9.109375" defaultRowHeight="13.8" outlineLevelCol="1" x14ac:dyDescent="0.25"/>
  <cols>
    <col min="1" max="1" width="3.6640625" style="1" customWidth="1"/>
    <col min="2" max="2" width="55.33203125" style="1" customWidth="1"/>
    <col min="3" max="3" width="15.6640625" style="1" hidden="1" customWidth="1" outlineLevel="1"/>
    <col min="4" max="4" width="15.6640625" style="1" customWidth="1" collapsed="1"/>
    <col min="5" max="5" width="15.6640625" style="1" hidden="1" customWidth="1" outlineLevel="1"/>
    <col min="6" max="6" width="15.6640625" style="1" customWidth="1" collapsed="1"/>
    <col min="7" max="7" width="9.109375" style="1"/>
    <col min="8" max="8" width="94.44140625" style="1" customWidth="1"/>
    <col min="9" max="16384" width="9.109375" style="1"/>
  </cols>
  <sheetData>
    <row r="1" spans="2:9" ht="14.4" thickBot="1" x14ac:dyDescent="0.3">
      <c r="C1" s="2"/>
      <c r="D1" s="2"/>
      <c r="F1" s="2"/>
    </row>
    <row r="2" spans="2:9" x14ac:dyDescent="0.25">
      <c r="B2" s="63" t="s">
        <v>28</v>
      </c>
      <c r="C2" s="3">
        <v>2020</v>
      </c>
      <c r="D2" s="3">
        <v>2020</v>
      </c>
      <c r="E2" s="4"/>
      <c r="F2" s="3">
        <v>2021</v>
      </c>
      <c r="H2" s="3"/>
      <c r="I2" s="5"/>
    </row>
    <row r="3" spans="2:9" ht="51.75" customHeight="1" thickBot="1" x14ac:dyDescent="0.3">
      <c r="B3" s="64"/>
      <c r="C3" s="6" t="s">
        <v>0</v>
      </c>
      <c r="D3" s="6" t="s">
        <v>0</v>
      </c>
      <c r="E3" s="7" t="s">
        <v>32</v>
      </c>
      <c r="F3" s="6" t="s">
        <v>0</v>
      </c>
      <c r="H3" s="6" t="s">
        <v>1</v>
      </c>
    </row>
    <row r="4" spans="2:9" ht="15.75" customHeight="1" thickTop="1" thickBot="1" x14ac:dyDescent="0.3">
      <c r="B4" s="8" t="s">
        <v>2</v>
      </c>
      <c r="C4" s="9"/>
      <c r="D4" s="9"/>
      <c r="E4" s="9"/>
      <c r="F4" s="9"/>
    </row>
    <row r="5" spans="2:9" ht="15.75" customHeight="1" thickBot="1" x14ac:dyDescent="0.3">
      <c r="B5" s="10" t="s">
        <v>3</v>
      </c>
      <c r="C5" s="28">
        <v>36000</v>
      </c>
      <c r="D5" s="28">
        <f>'List of APPG Fees'!C19</f>
        <v>43000</v>
      </c>
      <c r="E5" s="28">
        <f>D5-C5</f>
        <v>7000</v>
      </c>
      <c r="F5" s="28">
        <f>'List of APPG Fees'!E19</f>
        <v>43000</v>
      </c>
      <c r="H5" s="1" t="s">
        <v>58</v>
      </c>
    </row>
    <row r="6" spans="2:9" ht="15.75" customHeight="1" thickBot="1" x14ac:dyDescent="0.3">
      <c r="B6" s="11"/>
      <c r="C6" s="28"/>
      <c r="D6" s="28"/>
      <c r="E6" s="28"/>
      <c r="F6" s="28"/>
    </row>
    <row r="7" spans="2:9" ht="15.75" customHeight="1" thickBot="1" x14ac:dyDescent="0.3">
      <c r="B7" s="12" t="s">
        <v>55</v>
      </c>
      <c r="C7" s="29">
        <f>SUM(C5)</f>
        <v>36000</v>
      </c>
      <c r="D7" s="29">
        <f>SUM(D5)</f>
        <v>43000</v>
      </c>
      <c r="E7" s="29">
        <f t="shared" ref="E7:F7" si="0">SUM(E5)</f>
        <v>7000</v>
      </c>
      <c r="F7" s="29">
        <f t="shared" si="0"/>
        <v>43000</v>
      </c>
    </row>
    <row r="8" spans="2:9" ht="15.75" customHeight="1" thickBot="1" x14ac:dyDescent="0.3">
      <c r="B8" s="10" t="s">
        <v>4</v>
      </c>
      <c r="C8" s="28">
        <v>0</v>
      </c>
      <c r="D8" s="28">
        <v>0</v>
      </c>
      <c r="E8" s="28">
        <f t="shared" ref="E8" si="1">D8-C8</f>
        <v>0</v>
      </c>
      <c r="F8" s="28"/>
    </row>
    <row r="9" spans="2:9" ht="15.75" customHeight="1" thickBot="1" x14ac:dyDescent="0.3">
      <c r="B9" s="12" t="s">
        <v>5</v>
      </c>
      <c r="C9" s="29">
        <f>C7-C8</f>
        <v>36000</v>
      </c>
      <c r="D9" s="29">
        <f>D7-D8</f>
        <v>43000</v>
      </c>
      <c r="E9" s="29">
        <f t="shared" ref="E9:F9" si="2">E7-E8</f>
        <v>7000</v>
      </c>
      <c r="F9" s="29">
        <f t="shared" si="2"/>
        <v>43000</v>
      </c>
    </row>
    <row r="10" spans="2:9" ht="15.75" customHeight="1" thickTop="1" thickBot="1" x14ac:dyDescent="0.3">
      <c r="B10" s="8" t="s">
        <v>6</v>
      </c>
      <c r="C10" s="30"/>
      <c r="D10" s="30"/>
      <c r="E10" s="30"/>
      <c r="F10" s="30"/>
    </row>
    <row r="11" spans="2:9" ht="15.75" customHeight="1" thickBot="1" x14ac:dyDescent="0.3">
      <c r="B11" s="10" t="s">
        <v>7</v>
      </c>
      <c r="C11" s="28">
        <v>-19753.871999999992</v>
      </c>
      <c r="D11" s="28">
        <v>-22314.513999999999</v>
      </c>
      <c r="E11" s="28">
        <f t="shared" ref="E11:E15" si="3">D11-C11</f>
        <v>-2560.6420000000071</v>
      </c>
      <c r="F11" s="28">
        <v>-22314.513999999999</v>
      </c>
    </row>
    <row r="12" spans="2:9" ht="15.75" customHeight="1" thickBot="1" x14ac:dyDescent="0.3">
      <c r="B12" s="13" t="s">
        <v>8</v>
      </c>
      <c r="C12" s="31">
        <v>0</v>
      </c>
      <c r="D12" s="31">
        <v>0</v>
      </c>
      <c r="E12" s="31">
        <f t="shared" si="3"/>
        <v>0</v>
      </c>
      <c r="F12" s="31">
        <v>0</v>
      </c>
    </row>
    <row r="13" spans="2:9" ht="15.75" customHeight="1" thickBot="1" x14ac:dyDescent="0.3">
      <c r="B13" s="10" t="s">
        <v>54</v>
      </c>
      <c r="C13" s="28">
        <v>-16400</v>
      </c>
      <c r="D13" s="28">
        <v>-3695.84</v>
      </c>
      <c r="E13" s="28">
        <f t="shared" si="3"/>
        <v>12704.16</v>
      </c>
      <c r="F13" s="28">
        <f>-4*1600-10000</f>
        <v>-16400</v>
      </c>
      <c r="H13" s="1" t="s">
        <v>57</v>
      </c>
    </row>
    <row r="14" spans="2:9" ht="15.75" customHeight="1" thickBot="1" x14ac:dyDescent="0.3">
      <c r="B14" s="13" t="s">
        <v>9</v>
      </c>
      <c r="C14" s="31">
        <v>0</v>
      </c>
      <c r="D14" s="31">
        <v>0</v>
      </c>
      <c r="E14" s="31">
        <f t="shared" si="3"/>
        <v>0</v>
      </c>
      <c r="F14" s="31">
        <v>0</v>
      </c>
    </row>
    <row r="15" spans="2:9" ht="15.75" customHeight="1" thickBot="1" x14ac:dyDescent="0.3">
      <c r="B15" s="10" t="s">
        <v>10</v>
      </c>
      <c r="C15" s="28">
        <v>-3600</v>
      </c>
      <c r="D15" s="28">
        <v>-3600</v>
      </c>
      <c r="E15" s="28">
        <f t="shared" si="3"/>
        <v>0</v>
      </c>
      <c r="F15" s="28">
        <v>-3600</v>
      </c>
    </row>
    <row r="16" spans="2:9" ht="15.75" customHeight="1" thickBot="1" x14ac:dyDescent="0.3">
      <c r="B16" s="12" t="s">
        <v>11</v>
      </c>
      <c r="C16" s="29">
        <f>SUM(C11:C15)</f>
        <v>-39753.871999999988</v>
      </c>
      <c r="D16" s="29">
        <f t="shared" ref="D16:F16" si="4">SUM(D11:D15)</f>
        <v>-29610.353999999999</v>
      </c>
      <c r="E16" s="29">
        <f t="shared" si="4"/>
        <v>10143.517999999993</v>
      </c>
      <c r="F16" s="29">
        <f t="shared" si="4"/>
        <v>-42314.513999999996</v>
      </c>
    </row>
    <row r="17" spans="1:9" ht="15.75" customHeight="1" thickBot="1" x14ac:dyDescent="0.3">
      <c r="B17" s="12" t="s">
        <v>12</v>
      </c>
      <c r="C17" s="29">
        <f>C9+C16</f>
        <v>-3753.8719999999885</v>
      </c>
      <c r="D17" s="29">
        <f t="shared" ref="D17:F17" si="5">D9+D16</f>
        <v>13389.646000000001</v>
      </c>
      <c r="E17" s="29">
        <f t="shared" si="5"/>
        <v>17143.517999999993</v>
      </c>
      <c r="F17" s="29">
        <f t="shared" si="5"/>
        <v>685.48600000000442</v>
      </c>
    </row>
    <row r="18" spans="1:9" s="38" customFormat="1" ht="15.75" customHeight="1" thickBot="1" x14ac:dyDescent="0.3">
      <c r="B18" s="39" t="s">
        <v>33</v>
      </c>
      <c r="C18" s="40"/>
      <c r="D18" s="40">
        <f>D42+D43+D17</f>
        <v>45310.646000000001</v>
      </c>
      <c r="E18" s="40">
        <f t="shared" ref="E18" si="6">E17</f>
        <v>17143.517999999993</v>
      </c>
      <c r="F18" s="40">
        <f>D18+F17</f>
        <v>45996.132000000005</v>
      </c>
      <c r="G18" s="1"/>
      <c r="H18" s="1"/>
      <c r="I18" s="1"/>
    </row>
    <row r="19" spans="1:9" ht="15.75" customHeight="1" thickBot="1" x14ac:dyDescent="0.3">
      <c r="A19" s="14"/>
      <c r="B19" s="15"/>
      <c r="C19" s="16"/>
      <c r="D19" s="16"/>
      <c r="E19" s="16"/>
      <c r="F19" s="17"/>
    </row>
    <row r="20" spans="1:9" ht="15.75" customHeight="1" thickBot="1" x14ac:dyDescent="0.3">
      <c r="B20" s="10" t="s">
        <v>13</v>
      </c>
      <c r="C20" s="18">
        <v>0.4</v>
      </c>
      <c r="D20" s="18">
        <v>0.4</v>
      </c>
      <c r="E20" s="19">
        <f t="shared" ref="E20:E21" si="7">D20-C20</f>
        <v>0</v>
      </c>
      <c r="F20" s="18">
        <v>0.4</v>
      </c>
    </row>
    <row r="21" spans="1:9" ht="15.75" customHeight="1" thickBot="1" x14ac:dyDescent="0.3">
      <c r="B21" s="13" t="s">
        <v>14</v>
      </c>
      <c r="C21" s="20">
        <v>0.4</v>
      </c>
      <c r="D21" s="20">
        <v>0.4</v>
      </c>
      <c r="E21" s="21">
        <f t="shared" si="7"/>
        <v>0</v>
      </c>
      <c r="F21" s="20">
        <v>0.4</v>
      </c>
    </row>
    <row r="22" spans="1:9" ht="14.4" thickBot="1" x14ac:dyDescent="0.3">
      <c r="C22" s="22"/>
      <c r="D22" s="22"/>
      <c r="E22" s="22"/>
      <c r="F22" s="22"/>
    </row>
    <row r="24" spans="1:9" x14ac:dyDescent="0.25">
      <c r="B24" s="23"/>
    </row>
    <row r="28" spans="1:9" x14ac:dyDescent="0.25">
      <c r="B28" s="24" t="s">
        <v>56</v>
      </c>
    </row>
    <row r="29" spans="1:9" x14ac:dyDescent="0.25">
      <c r="B29" s="24"/>
    </row>
    <row r="30" spans="1:9" x14ac:dyDescent="0.25">
      <c r="B30" s="24" t="s">
        <v>15</v>
      </c>
    </row>
    <row r="31" spans="1:9" x14ac:dyDescent="0.25">
      <c r="B31" s="25" t="s">
        <v>47</v>
      </c>
    </row>
    <row r="32" spans="1:9" x14ac:dyDescent="0.25">
      <c r="B32" s="25"/>
    </row>
    <row r="33" spans="2:6" x14ac:dyDescent="0.25">
      <c r="B33" s="27"/>
      <c r="C33" s="26"/>
    </row>
    <row r="34" spans="2:6" x14ac:dyDescent="0.25">
      <c r="B34" s="1" t="s">
        <v>16</v>
      </c>
    </row>
    <row r="35" spans="2:6" x14ac:dyDescent="0.25">
      <c r="B35" s="1" t="s">
        <v>17</v>
      </c>
    </row>
    <row r="36" spans="2:6" x14ac:dyDescent="0.25">
      <c r="B36" s="1" t="s">
        <v>18</v>
      </c>
    </row>
    <row r="37" spans="2:6" x14ac:dyDescent="0.25">
      <c r="B37" s="1" t="s">
        <v>19</v>
      </c>
    </row>
    <row r="40" spans="2:6" x14ac:dyDescent="0.25">
      <c r="B40" s="23" t="s">
        <v>30</v>
      </c>
      <c r="C40" s="32"/>
    </row>
    <row r="41" spans="2:6" x14ac:dyDescent="0.25">
      <c r="D41" s="35" t="s">
        <v>29</v>
      </c>
    </row>
    <row r="42" spans="2:6" x14ac:dyDescent="0.25">
      <c r="B42" s="33" t="s">
        <v>31</v>
      </c>
      <c r="D42" s="34">
        <v>16832.582000000002</v>
      </c>
      <c r="F42" s="1" t="s">
        <v>48</v>
      </c>
    </row>
    <row r="43" spans="2:6" x14ac:dyDescent="0.25">
      <c r="B43" s="33" t="s">
        <v>49</v>
      </c>
      <c r="D43" s="34">
        <v>15088.418</v>
      </c>
      <c r="F43" s="1" t="s">
        <v>48</v>
      </c>
    </row>
    <row r="44" spans="2:6" x14ac:dyDescent="0.25">
      <c r="B44" s="33" t="s">
        <v>50</v>
      </c>
      <c r="D44" s="34">
        <f>D17</f>
        <v>13389.646000000001</v>
      </c>
    </row>
    <row r="45" spans="2:6" x14ac:dyDescent="0.25">
      <c r="B45" s="33" t="s">
        <v>51</v>
      </c>
      <c r="D45" s="34">
        <f>F17</f>
        <v>685.48600000000442</v>
      </c>
    </row>
    <row r="46" spans="2:6" x14ac:dyDescent="0.25">
      <c r="B46" s="33"/>
      <c r="D46" s="34"/>
    </row>
    <row r="47" spans="2:6" x14ac:dyDescent="0.25">
      <c r="B47" s="36" t="s">
        <v>53</v>
      </c>
      <c r="D47" s="37">
        <f>SUM(D42:D46)</f>
        <v>45996.132000000005</v>
      </c>
    </row>
    <row r="51" spans="2:2" x14ac:dyDescent="0.25">
      <c r="B51" s="1">
        <f>+I9</f>
        <v>0</v>
      </c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54" orientation="landscape"/>
  <headerFoot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AB30-E228-44B1-B2CD-20DB1BDF25B0}">
  <sheetPr>
    <tabColor rgb="FF00B6A3"/>
  </sheetPr>
  <dimension ref="A2:F20"/>
  <sheetViews>
    <sheetView showGridLines="0" topLeftCell="A4" workbookViewId="0">
      <selection activeCell="E17" sqref="E17"/>
    </sheetView>
  </sheetViews>
  <sheetFormatPr defaultRowHeight="14.4" x14ac:dyDescent="0.3"/>
  <cols>
    <col min="1" max="1" width="41.88671875" customWidth="1"/>
    <col min="2" max="2" width="10.6640625" bestFit="1" customWidth="1"/>
    <col min="3" max="3" width="9" customWidth="1"/>
    <col min="4" max="4" width="9.44140625" customWidth="1"/>
    <col min="5" max="5" width="9.109375" customWidth="1"/>
  </cols>
  <sheetData>
    <row r="2" spans="1:6" ht="57.6" x14ac:dyDescent="0.3">
      <c r="A2" s="41" t="s">
        <v>34</v>
      </c>
      <c r="B2" s="41" t="s">
        <v>35</v>
      </c>
      <c r="C2" s="41" t="s">
        <v>36</v>
      </c>
      <c r="D2" s="41" t="s">
        <v>37</v>
      </c>
      <c r="E2" s="42" t="s">
        <v>38</v>
      </c>
    </row>
    <row r="3" spans="1:6" x14ac:dyDescent="0.3">
      <c r="A3" s="43" t="s">
        <v>40</v>
      </c>
      <c r="B3" s="44">
        <v>43980</v>
      </c>
      <c r="C3" s="45">
        <v>3000</v>
      </c>
      <c r="D3" s="52" t="s">
        <v>39</v>
      </c>
      <c r="E3" s="53">
        <f t="shared" ref="E3:E17" si="0">IF(D3="YES",C3,0)</f>
        <v>3000</v>
      </c>
    </row>
    <row r="4" spans="1:6" x14ac:dyDescent="0.3">
      <c r="A4" s="58" t="s">
        <v>41</v>
      </c>
      <c r="B4" s="59">
        <v>43980</v>
      </c>
      <c r="C4" s="60">
        <v>1000</v>
      </c>
      <c r="D4" s="61" t="s">
        <v>39</v>
      </c>
      <c r="E4" s="62">
        <f t="shared" si="0"/>
        <v>1000</v>
      </c>
      <c r="F4" t="s">
        <v>52</v>
      </c>
    </row>
    <row r="5" spans="1:6" x14ac:dyDescent="0.3">
      <c r="A5" t="s">
        <v>42</v>
      </c>
      <c r="B5" s="46">
        <v>43980</v>
      </c>
      <c r="C5" s="47">
        <v>3000</v>
      </c>
      <c r="D5" s="54" t="s">
        <v>39</v>
      </c>
      <c r="E5" s="55">
        <f t="shared" si="0"/>
        <v>3000</v>
      </c>
    </row>
    <row r="6" spans="1:6" x14ac:dyDescent="0.3">
      <c r="A6" t="s">
        <v>43</v>
      </c>
      <c r="B6" s="46">
        <v>43980</v>
      </c>
      <c r="C6" s="47">
        <v>3000</v>
      </c>
      <c r="D6" s="54" t="s">
        <v>39</v>
      </c>
      <c r="E6" s="55">
        <f t="shared" si="0"/>
        <v>3000</v>
      </c>
    </row>
    <row r="7" spans="1:6" x14ac:dyDescent="0.3">
      <c r="A7" t="s">
        <v>26</v>
      </c>
      <c r="B7" s="46">
        <v>43980</v>
      </c>
      <c r="C7" s="47">
        <v>3000</v>
      </c>
      <c r="D7" s="54" t="s">
        <v>39</v>
      </c>
      <c r="E7" s="55">
        <f t="shared" si="0"/>
        <v>3000</v>
      </c>
    </row>
    <row r="8" spans="1:6" x14ac:dyDescent="0.3">
      <c r="A8" t="s">
        <v>21</v>
      </c>
      <c r="B8" s="46">
        <v>43980</v>
      </c>
      <c r="C8" s="47">
        <v>3000</v>
      </c>
      <c r="D8" s="54" t="s">
        <v>39</v>
      </c>
      <c r="E8" s="55">
        <f t="shared" si="0"/>
        <v>3000</v>
      </c>
    </row>
    <row r="9" spans="1:6" x14ac:dyDescent="0.3">
      <c r="A9" t="s">
        <v>23</v>
      </c>
      <c r="B9" s="46">
        <v>43980</v>
      </c>
      <c r="C9" s="47">
        <v>3000</v>
      </c>
      <c r="D9" s="54" t="s">
        <v>39</v>
      </c>
      <c r="E9" s="55">
        <f t="shared" si="0"/>
        <v>3000</v>
      </c>
    </row>
    <row r="10" spans="1:6" x14ac:dyDescent="0.3">
      <c r="A10" t="s">
        <v>44</v>
      </c>
      <c r="B10" s="46">
        <v>43980</v>
      </c>
      <c r="C10" s="47">
        <v>3000</v>
      </c>
      <c r="D10" s="54" t="s">
        <v>39</v>
      </c>
      <c r="E10" s="55">
        <f t="shared" si="0"/>
        <v>3000</v>
      </c>
    </row>
    <row r="11" spans="1:6" x14ac:dyDescent="0.3">
      <c r="A11" t="s">
        <v>45</v>
      </c>
      <c r="B11" s="46">
        <v>43980</v>
      </c>
      <c r="C11" s="47">
        <v>3000</v>
      </c>
      <c r="D11" s="54" t="s">
        <v>39</v>
      </c>
      <c r="E11" s="55">
        <f t="shared" si="0"/>
        <v>3000</v>
      </c>
    </row>
    <row r="12" spans="1:6" x14ac:dyDescent="0.3">
      <c r="A12" t="s">
        <v>25</v>
      </c>
      <c r="B12" s="46">
        <v>43980</v>
      </c>
      <c r="C12" s="47">
        <v>3000</v>
      </c>
      <c r="D12" s="54" t="s">
        <v>39</v>
      </c>
      <c r="E12" s="55">
        <f t="shared" si="0"/>
        <v>3000</v>
      </c>
    </row>
    <row r="13" spans="1:6" x14ac:dyDescent="0.3">
      <c r="A13" t="s">
        <v>20</v>
      </c>
      <c r="B13" s="46">
        <v>43980</v>
      </c>
      <c r="C13" s="47">
        <v>3000</v>
      </c>
      <c r="D13" s="54" t="s">
        <v>39</v>
      </c>
      <c r="E13" s="55">
        <f t="shared" si="0"/>
        <v>3000</v>
      </c>
    </row>
    <row r="14" spans="1:6" x14ac:dyDescent="0.3">
      <c r="A14" t="s">
        <v>22</v>
      </c>
      <c r="B14" s="46">
        <v>43980</v>
      </c>
      <c r="C14" s="47">
        <v>3000</v>
      </c>
      <c r="D14" s="54" t="s">
        <v>39</v>
      </c>
      <c r="E14" s="55">
        <f t="shared" si="0"/>
        <v>3000</v>
      </c>
    </row>
    <row r="15" spans="1:6" x14ac:dyDescent="0.3">
      <c r="A15" t="s">
        <v>46</v>
      </c>
      <c r="B15" s="46">
        <v>43980</v>
      </c>
      <c r="C15" s="47">
        <v>3000</v>
      </c>
      <c r="D15" s="54" t="s">
        <v>39</v>
      </c>
      <c r="E15" s="55">
        <f t="shared" si="0"/>
        <v>3000</v>
      </c>
    </row>
    <row r="16" spans="1:6" x14ac:dyDescent="0.3">
      <c r="A16" t="s">
        <v>24</v>
      </c>
      <c r="B16" s="46">
        <v>43980</v>
      </c>
      <c r="C16" s="47">
        <v>3000</v>
      </c>
      <c r="D16" s="54" t="s">
        <v>39</v>
      </c>
      <c r="E16" s="55">
        <f t="shared" si="0"/>
        <v>3000</v>
      </c>
    </row>
    <row r="17" spans="1:5" x14ac:dyDescent="0.3">
      <c r="A17" t="s">
        <v>27</v>
      </c>
      <c r="B17" s="46"/>
      <c r="C17" s="47">
        <v>3000</v>
      </c>
      <c r="D17" s="54" t="s">
        <v>39</v>
      </c>
      <c r="E17" s="55">
        <f t="shared" si="0"/>
        <v>3000</v>
      </c>
    </row>
    <row r="18" spans="1:5" x14ac:dyDescent="0.3">
      <c r="A18" s="48"/>
      <c r="B18" s="49"/>
      <c r="C18" s="50"/>
      <c r="D18" s="56"/>
      <c r="E18" s="57"/>
    </row>
    <row r="19" spans="1:5" ht="15" thickBot="1" x14ac:dyDescent="0.35">
      <c r="C19" s="51">
        <f>SUM(C3:C18)</f>
        <v>43000</v>
      </c>
      <c r="D19" s="51"/>
      <c r="E19" s="51">
        <f>SUM(E3:E18)</f>
        <v>43000</v>
      </c>
    </row>
    <row r="20" spans="1:5" ht="15" thickTop="1" x14ac:dyDescent="0.3"/>
  </sheetData>
  <dataValidations count="1">
    <dataValidation type="list" allowBlank="1" showInputMessage="1" showErrorMessage="1" sqref="D3:D17" xr:uid="{13F26355-DA4A-4DC7-A22C-483F10B3E076}">
      <formula1>"YES,NO"</formula1>
    </dataValidation>
  </dataValidations>
  <pageMargins left="0.7" right="0.7" top="0.75" bottom="0.75" header="0.3" footer="0.3"/>
  <pageSetup paperSize="9" scale="4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APPG P&amp;L</vt:lpstr>
      <vt:lpstr>List of APPG Fees</vt:lpstr>
      <vt:lpstr>'APPG P&amp;L'!Print_Area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Croci</dc:creator>
  <cp:lastModifiedBy>LUDLOW, John</cp:lastModifiedBy>
  <dcterms:created xsi:type="dcterms:W3CDTF">2018-12-05T17:21:41Z</dcterms:created>
  <dcterms:modified xsi:type="dcterms:W3CDTF">2021-01-18T10:36:34Z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jake.atkinson@ukfinance.org.uk</vt:lpwstr>
  </property>
  <property fmtid="{D5CDD505-2E9C-101B-9397-08002B2CF9AE}" pid="5" name="MSIP_Label_f1fbfcc9-4d33-42a8-8fa7-e64347ad225b_SetDate">
    <vt:lpwstr>2019-08-28T16:07:46.7256784Z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